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E4461607_FFAA_4647_91BD_AD4736789BA6_.wvu.Cols" localSheetId="0" hidden="1">'f2'!$M:$P</definedName>
    <definedName name="Z_E4461607_FFAA_4647_91BD_AD4736789BA6_.wvu.Cols" localSheetId="1" hidden="1">'f2 (2)'!$M:$P</definedName>
    <definedName name="Z_E4461607_FFAA_4647_91BD_AD4736789BA6_.wvu.Cols" localSheetId="2" hidden="1">'f2 (3)'!$M:$P</definedName>
    <definedName name="Z_E4461607_FFAA_4647_91BD_AD4736789BA6_.wvu.PrintTitles" localSheetId="0" hidden="1">'f2'!$19:$25</definedName>
    <definedName name="Z_E4461607_FFAA_4647_91BD_AD4736789BA6_.wvu.PrintTitles" localSheetId="1" hidden="1">'f2 (2)'!$19:$25</definedName>
    <definedName name="Z_E4461607_FFAA_4647_91BD_AD4736789BA6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<sst xmlns="http://schemas.openxmlformats.org/spreadsheetml/2006/main" count="1041" uniqueCount="191">
  <si>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</si>
  <si>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</si>
  <si>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</si>
  <si>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</si>
  <si>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</si>
  <si>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</si>
  <si>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</si>
  <si>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</si>
  <si>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</si>
  <si>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</si>
  <si>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</si>
  <si>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</si>
  <si>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</si>
  <si>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</si>
  <si>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</si>
  <si>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</si>
  <si>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</si>
  <si>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</si>
  <si>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</si>
  <si>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</si>
  <si>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</si>
  <si>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</si>
  <si>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</si>
  <si>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</si>
  <si>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</si>
  <si>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</si>
  <si>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</si>
  <si>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</si>
  <si>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</si>
  <si>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</si>
  <si>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</si>
  <si>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</si>
  <si>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</si>
  <si>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</si>
  <si>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</si>
  <si>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</si>
  <si>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</si>
  <si>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</si>
  <si>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</si>
  <si>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</si>
  <si>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</si>
  <si>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</si>
  <si>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</si>
  <si>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</si>
  <si>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</si>
  <si>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</si>
  <si>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</si>
  <si>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</si>
  <si>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</si>
  <si>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</si>
  <si>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</si>
  <si>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</si>
  <si>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</si>
  <si>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</si>
  <si>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</si>
  <si>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</si>
  <si>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</si>
  <si>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</si>
  <si>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</si>
  <si>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</si>
  <si>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</si>
  <si>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</si>
  <si>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</si>
  <si>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</si>
  <si>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</si>
  <si>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</si>
  <si>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</si>
  <si>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</si>
  <si>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</si>
  <si>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</si>
  <si>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</si>
  <si>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</si>
  <si>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</si>
  <si>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</si>
  <si>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</si>
  <si>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</si>
  <si>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</si>
  <si>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</si>
  <si>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</si>
  <si>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</si>
  <si>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</si>
  <si>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</si>
  <si>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</si>
  <si>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</si>
  <si>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</si>
  <si>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</si>
  <si>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</si>
  <si>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</si>
  <si>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</si>
  <si>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</si>
  <si>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</si>
  <si>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</si>
  <si>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</si>
  <si>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</si>
  <si>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</si>
  <si>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</si>
  <si>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</si>
  <si>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</si>
  <si>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</si>
  <si>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</si>
  <si>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</si>
  <si>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</si>
  <si>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</si>
  <si>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</si>
  <si>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</si>
  <si>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</si>
  <si>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</si>
  <si>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</si>
  <si>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</si>
  <si>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</si>
  <si>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</si>
  <si>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</si>
  <si>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</si>
  <si>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</si>
  <si>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</si>
  <si>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</si>
  <si>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</si>
  <si>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</si>
  <si>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</si>
  <si>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</si>
  <si>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</si>
  <si>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</si>
  <si>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</si>
  <si>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</si>
  <si>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</si>
  <si>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</si>
  <si>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</si>
  <si>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</si>
  <si>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</si>
  <si>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</si>
  <si>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</si>
  <si>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</si>
  <si>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</si>
  <si>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</si>
  <si>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</si>
  <si>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</si>
  <si>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</si>
  <si>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</si>
  <si>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</si>
  <si>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</si>
  <si>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</si>
  <si>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</si>
  <si>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</si>
  <si>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</si>
  <si>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</si>
  <si>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</si>
  <si>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</si>
  <si>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</si>
  <si>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</si>
  <si>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</si>
  <si>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</si>
  <si>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</si>
  <si>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</si>
  <si>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</si>
  <si>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</si>
  <si>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</si>
  <si>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</si>
  <si>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</si>
  <si>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</si>
  <si>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</si>
  <si>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</si>
  <si>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</si>
  <si>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</si>
  <si>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</si>
  <si>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</si>
  <si>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</si>
  <si>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</si>
  <si>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</si>
  <si>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</si>
  <si>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</si>
  <si>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</si>
  <si>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</si>
  <si>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</si>
  <si>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</si>
  <si>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</si>
  <si>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</si>
  <si>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</si>
  <si>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</si>
  <si>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</si>
  <si>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</si>
  <si>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</si>
  <si>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</si>
  <si>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MIKO PETRAUSKO MUZIKOS MOKYKLA, 190144791, V. KRĖVĖS PR. 54, LT-50401,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</si>
  <si>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</si>
  <si>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DIREKTORIUS</t>
  </si>
  <si>
    <t>OJARAS GRICIJONAS</t>
  </si>
  <si>
    <t>ILONA ANTANYNIENĖ</t>
  </si>
  <si>
    <t>VYR. BUHALTERĖ</t>
  </si>
  <si>
    <t>SAVIVALDYBĖS FINANSUOJAMŲ ĮSTAIGŲ VEIKLOS PROGRAMA (4)</t>
  </si>
  <si>
    <t>2014 M. KOVO 31 D.</t>
  </si>
  <si>
    <r>
      <rPr>
        <u val="single"/>
        <sz val="10"/>
        <rFont val="Times New Roman Baltic"/>
        <family val="0"/>
      </rPr>
      <t>2014 04 04</t>
    </r>
    <r>
      <rPr>
        <sz val="10"/>
        <rFont val="Times New Roman Baltic"/>
        <family val="1"/>
      </rPr>
      <t xml:space="preserve">   Nr. </t>
    </r>
    <r>
      <rPr>
        <u val="single"/>
        <sz val="10"/>
        <rFont val="Times New Roman Baltic"/>
        <family val="0"/>
      </rPr>
      <t>B-1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</si>
</sst>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57" applyFont="1" applyBorder="1" applyAlignment="1">
      <alignment wrapText="1"/>
      <protection/>
    </xf>
    <xf numFmtId="0" fontId="6" fillId="0" borderId="0" xfId="57" applyFont="1" applyBorder="1" applyAlignment="1">
      <alignment horizont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57" applyFont="1" applyFill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0" fillId="0" borderId="0" xfId="0" applyAlignment="1">
      <alignment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2" fontId="6" fillId="0" borderId="15" xfId="57" applyNumberFormat="1" applyFont="1" applyBorder="1" applyAlignment="1" applyProtection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0" borderId="17" xfId="57" applyNumberFormat="1" applyFont="1" applyBorder="1" applyAlignment="1" applyProtection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2" xfId="57" applyNumberFormat="1" applyFont="1" applyFill="1" applyBorder="1" applyAlignment="1">
      <alignment horizontal="right" vertical="center" wrapText="1"/>
      <protection/>
    </xf>
    <xf numFmtId="2" fontId="2" fillId="0" borderId="17" xfId="57" applyNumberFormat="1" applyFont="1" applyBorder="1" applyAlignment="1">
      <alignment horizontal="center" vertical="top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0" borderId="22" xfId="57" applyNumberFormat="1" applyFont="1" applyBorder="1" applyAlignment="1" applyProtection="1">
      <alignment horizontal="right" vertical="center" wrapText="1"/>
      <protection/>
    </xf>
    <xf numFmtId="2" fontId="6" fillId="0" borderId="20" xfId="57" applyNumberFormat="1" applyFont="1" applyBorder="1" applyAlignment="1" applyProtection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0" borderId="19" xfId="57" applyNumberFormat="1" applyFont="1" applyBorder="1" applyAlignment="1" applyProtection="1">
      <alignment horizontal="right" vertical="center" wrapText="1"/>
      <protection/>
    </xf>
    <xf numFmtId="2" fontId="6" fillId="0" borderId="19" xfId="57" applyNumberFormat="1" applyFont="1" applyBorder="1" applyAlignment="1">
      <alignment horizontal="right" vertical="center" wrapText="1"/>
      <protection/>
    </xf>
    <xf numFmtId="2" fontId="6" fillId="0" borderId="12" xfId="57" applyNumberFormat="1" applyFont="1" applyBorder="1" applyAlignment="1" applyProtection="1">
      <alignment horizontal="right" vertical="center" wrapText="1"/>
      <protection/>
    </xf>
    <xf numFmtId="2" fontId="6" fillId="0" borderId="18" xfId="57" applyNumberFormat="1" applyFont="1" applyBorder="1" applyAlignment="1" applyProtection="1">
      <alignment horizontal="right" vertical="center" wrapText="1"/>
      <protection/>
    </xf>
    <xf numFmtId="2" fontId="6" fillId="0" borderId="15" xfId="57" applyNumberFormat="1" applyFont="1" applyBorder="1" applyAlignment="1">
      <alignment horizontal="right" vertical="center" wrapText="1"/>
      <protection/>
    </xf>
    <xf numFmtId="2" fontId="6" fillId="0" borderId="20" xfId="57" applyNumberFormat="1" applyFont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 applyProtection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1" fontId="2" fillId="0" borderId="10" xfId="57" applyNumberFormat="1" applyFont="1" applyFill="1" applyBorder="1" applyAlignment="1">
      <alignment horizontal="center" vertical="top" wrapText="1"/>
      <protection/>
    </xf>
    <xf numFmtId="1" fontId="2" fillId="0" borderId="17" xfId="57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176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/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5"/>
      <c r="D22" s="266"/>
      <c r="E22" s="266"/>
      <c r="F22" s="266"/>
      <c r="G22" s="266"/>
      <c r="H22" s="266"/>
      <c r="I22" s="26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3" t="s">
        <v>144</v>
      </c>
      <c r="L27" s="26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4"/>
      <c r="L28" s="26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7">
        <v>1</v>
      </c>
      <c r="B54" s="248"/>
      <c r="C54" s="248"/>
      <c r="D54" s="248"/>
      <c r="E54" s="248"/>
      <c r="F54" s="24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0">
        <v>1</v>
      </c>
      <c r="B131" s="248"/>
      <c r="C131" s="248"/>
      <c r="D131" s="248"/>
      <c r="E131" s="248"/>
      <c r="F131" s="24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7">
        <v>1</v>
      </c>
      <c r="B171" s="248"/>
      <c r="C171" s="248"/>
      <c r="D171" s="248"/>
      <c r="E171" s="248"/>
      <c r="F171" s="24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0">
        <v>1</v>
      </c>
      <c r="B208" s="248"/>
      <c r="C208" s="248"/>
      <c r="D208" s="248"/>
      <c r="E208" s="248"/>
      <c r="F208" s="24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0">
        <v>1</v>
      </c>
      <c r="B247" s="248"/>
      <c r="C247" s="248"/>
      <c r="D247" s="248"/>
      <c r="E247" s="248"/>
      <c r="F247" s="24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0">
        <v>1</v>
      </c>
      <c r="B288" s="248"/>
      <c r="C288" s="248"/>
      <c r="D288" s="248"/>
      <c r="E288" s="248"/>
      <c r="F288" s="24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0">
        <v>1</v>
      </c>
      <c r="B330" s="248"/>
      <c r="C330" s="248"/>
      <c r="D330" s="248"/>
      <c r="E330" s="248"/>
      <c r="F330" s="24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1" t="s">
        <v>133</v>
      </c>
      <c r="L348" s="25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52" t="s">
        <v>175</v>
      </c>
      <c r="E351" s="253"/>
      <c r="F351" s="253"/>
      <c r="G351" s="253"/>
      <c r="H351" s="241"/>
      <c r="I351" s="186" t="s">
        <v>132</v>
      </c>
      <c r="J351" s="5"/>
      <c r="K351" s="251" t="s">
        <v>133</v>
      </c>
      <c r="L351" s="25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176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/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2"/>
      <c r="D19" s="293"/>
      <c r="E19" s="293"/>
      <c r="F19" s="293"/>
      <c r="G19" s="293"/>
      <c r="H19" s="293"/>
      <c r="I19" s="29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65" t="s">
        <v>179</v>
      </c>
      <c r="D20" s="266"/>
      <c r="E20" s="266"/>
      <c r="F20" s="266"/>
      <c r="G20" s="266"/>
      <c r="H20" s="266"/>
      <c r="I20" s="26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65" t="s">
        <v>180</v>
      </c>
      <c r="D21" s="266"/>
      <c r="E21" s="266"/>
      <c r="F21" s="266"/>
      <c r="G21" s="266"/>
      <c r="H21" s="266"/>
      <c r="I21" s="26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5" t="s">
        <v>178</v>
      </c>
      <c r="D22" s="266"/>
      <c r="E22" s="266"/>
      <c r="F22" s="266"/>
      <c r="G22" s="266"/>
      <c r="H22" s="266"/>
      <c r="I22" s="26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3" t="s">
        <v>144</v>
      </c>
      <c r="L27" s="26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4"/>
      <c r="L28" s="26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7">
        <v>1</v>
      </c>
      <c r="B54" s="248"/>
      <c r="C54" s="248"/>
      <c r="D54" s="248"/>
      <c r="E54" s="248"/>
      <c r="F54" s="24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0">
        <v>1</v>
      </c>
      <c r="B131" s="248"/>
      <c r="C131" s="248"/>
      <c r="D131" s="248"/>
      <c r="E131" s="248"/>
      <c r="F131" s="24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7">
        <v>1</v>
      </c>
      <c r="B171" s="248"/>
      <c r="C171" s="248"/>
      <c r="D171" s="248"/>
      <c r="E171" s="248"/>
      <c r="F171" s="24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0">
        <v>1</v>
      </c>
      <c r="B208" s="248"/>
      <c r="C208" s="248"/>
      <c r="D208" s="248"/>
      <c r="E208" s="248"/>
      <c r="F208" s="24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0">
        <v>1</v>
      </c>
      <c r="B247" s="248"/>
      <c r="C247" s="248"/>
      <c r="D247" s="248"/>
      <c r="E247" s="248"/>
      <c r="F247" s="24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0">
        <v>1</v>
      </c>
      <c r="B288" s="248"/>
      <c r="C288" s="248"/>
      <c r="D288" s="248"/>
      <c r="E288" s="248"/>
      <c r="F288" s="24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0">
        <v>1</v>
      </c>
      <c r="B330" s="248"/>
      <c r="C330" s="248"/>
      <c r="D330" s="248"/>
      <c r="E330" s="248"/>
      <c r="F330" s="24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1" t="s">
        <v>133</v>
      </c>
      <c r="L348" s="25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52" t="s">
        <v>175</v>
      </c>
      <c r="E351" s="253"/>
      <c r="F351" s="253"/>
      <c r="G351" s="253"/>
      <c r="H351" s="241"/>
      <c r="I351" s="186" t="s">
        <v>132</v>
      </c>
      <c r="J351" s="5"/>
      <c r="K351" s="251" t="s">
        <v>133</v>
      </c>
      <c r="L351" s="25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26">
      <selection activeCell="L36" sqref="L3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181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7" customHeight="1">
      <c r="A6" s="3"/>
      <c r="B6" s="3"/>
      <c r="C6" s="245"/>
      <c r="D6" s="245"/>
      <c r="E6" s="245"/>
      <c r="F6" s="246"/>
      <c r="G6" s="294" t="s">
        <v>182</v>
      </c>
      <c r="H6" s="295"/>
      <c r="I6" s="295"/>
      <c r="J6" s="295"/>
      <c r="K6" s="2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189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183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6" t="s">
        <v>190</v>
      </c>
      <c r="H15" s="297"/>
      <c r="I15" s="297"/>
      <c r="J15" s="297"/>
      <c r="K15" s="2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298" t="s">
        <v>188</v>
      </c>
      <c r="F17" s="266"/>
      <c r="G17" s="266"/>
      <c r="H17" s="266"/>
      <c r="I17" s="266"/>
      <c r="J17" s="266"/>
      <c r="K17" s="266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4" t="s">
        <v>177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188764867</v>
      </c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2"/>
      <c r="D22" s="299"/>
      <c r="E22" s="299"/>
      <c r="F22" s="299"/>
      <c r="G22" s="299"/>
      <c r="H22" s="299"/>
      <c r="I22" s="299"/>
      <c r="J22" s="4"/>
      <c r="K22" s="177" t="s">
        <v>1</v>
      </c>
      <c r="L22" s="16">
        <v>190144791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3" t="s">
        <v>144</v>
      </c>
      <c r="L27" s="26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4"/>
      <c r="L28" s="26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2226600</v>
      </c>
      <c r="J30" s="110">
        <f>SUM(J31+J41+J64+J85+J93+J109+J132+J148+J157)</f>
        <v>578800</v>
      </c>
      <c r="K30" s="111">
        <f>SUM(K31+K41+K64+K85+K93+K109+K132+K148+K157)</f>
        <v>374500</v>
      </c>
      <c r="L30" s="302">
        <f>SUM(L31+L41+L64+L85+L93+L109+L132+L148+L157)</f>
        <v>365203.75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2217000</v>
      </c>
      <c r="J31" s="110">
        <f>SUM(J32+J37)</f>
        <v>576000</v>
      </c>
      <c r="K31" s="112">
        <f>SUM(K32+K37)</f>
        <v>372000</v>
      </c>
      <c r="L31" s="303">
        <f>SUM(L32+L37)</f>
        <v>363286.94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1693000</v>
      </c>
      <c r="J32" s="127">
        <f aca="true" t="shared" si="0" ref="J32:L33">SUM(J33)</f>
        <v>440000</v>
      </c>
      <c r="K32" s="129">
        <f t="shared" si="0"/>
        <v>290000</v>
      </c>
      <c r="L32" s="301">
        <f t="shared" si="0"/>
        <v>283277.21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1693000</v>
      </c>
      <c r="J33" s="127">
        <f t="shared" si="0"/>
        <v>440000</v>
      </c>
      <c r="K33" s="129">
        <f t="shared" si="0"/>
        <v>290000</v>
      </c>
      <c r="L33" s="301">
        <f t="shared" si="0"/>
        <v>283277.21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1693000</v>
      </c>
      <c r="J34" s="127">
        <f>SUM(J35:J36)</f>
        <v>440000</v>
      </c>
      <c r="K34" s="129">
        <f>SUM(K35:K36)</f>
        <v>290000</v>
      </c>
      <c r="L34" s="301">
        <f>SUM(L35:L36)</f>
        <v>283277.21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1693000</v>
      </c>
      <c r="J35" s="114">
        <v>440000</v>
      </c>
      <c r="K35" s="114">
        <v>290000</v>
      </c>
      <c r="L35" s="300">
        <v>283277.21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30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524000</v>
      </c>
      <c r="J37" s="127">
        <f aca="true" t="shared" si="1" ref="J37:L38">J38</f>
        <v>136000</v>
      </c>
      <c r="K37" s="129">
        <f t="shared" si="1"/>
        <v>82000</v>
      </c>
      <c r="L37" s="301">
        <f t="shared" si="1"/>
        <v>80009.73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524000</v>
      </c>
      <c r="J38" s="127">
        <f t="shared" si="1"/>
        <v>136000</v>
      </c>
      <c r="K38" s="127">
        <f t="shared" si="1"/>
        <v>82000</v>
      </c>
      <c r="L38" s="301">
        <f t="shared" si="1"/>
        <v>80009.73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524000</v>
      </c>
      <c r="J39" s="127">
        <f>J40</f>
        <v>136000</v>
      </c>
      <c r="K39" s="127">
        <f>K40</f>
        <v>82000</v>
      </c>
      <c r="L39" s="301">
        <f>L40</f>
        <v>80009.73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524000</v>
      </c>
      <c r="J40" s="117">
        <v>136000</v>
      </c>
      <c r="K40" s="117">
        <v>82000</v>
      </c>
      <c r="L40" s="305">
        <v>80009.73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8400</v>
      </c>
      <c r="J41" s="119">
        <f t="shared" si="2"/>
        <v>2600</v>
      </c>
      <c r="K41" s="118">
        <f t="shared" si="2"/>
        <v>2300</v>
      </c>
      <c r="L41" s="306">
        <f t="shared" si="2"/>
        <v>1716.8100000000002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8400</v>
      </c>
      <c r="J42" s="129">
        <f t="shared" si="2"/>
        <v>2600</v>
      </c>
      <c r="K42" s="127">
        <f t="shared" si="2"/>
        <v>2300</v>
      </c>
      <c r="L42" s="307">
        <f t="shared" si="2"/>
        <v>1716.8100000000002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8400</v>
      </c>
      <c r="J43" s="129">
        <f t="shared" si="2"/>
        <v>2600</v>
      </c>
      <c r="K43" s="148">
        <f t="shared" si="2"/>
        <v>2300</v>
      </c>
      <c r="L43" s="308">
        <f t="shared" si="2"/>
        <v>1716.8100000000002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8400</v>
      </c>
      <c r="J44" s="150">
        <f>SUM(J45:J63)-J54</f>
        <v>2600</v>
      </c>
      <c r="K44" s="150">
        <f>SUM(K45:K63)-K54</f>
        <v>2300</v>
      </c>
      <c r="L44" s="309">
        <f>SUM(L45:L63)-L54</f>
        <v>1716.8100000000002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30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30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2300</v>
      </c>
      <c r="J47" s="116">
        <v>600</v>
      </c>
      <c r="K47" s="116">
        <v>600</v>
      </c>
      <c r="L47" s="304">
        <v>595.07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30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30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600</v>
      </c>
      <c r="J50" s="116"/>
      <c r="K50" s="116"/>
      <c r="L50" s="30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30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>
        <v>1700</v>
      </c>
      <c r="J52" s="116">
        <v>400</v>
      </c>
      <c r="K52" s="116">
        <v>400</v>
      </c>
      <c r="L52" s="304">
        <v>160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30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7">
        <v>1</v>
      </c>
      <c r="B54" s="248"/>
      <c r="C54" s="248"/>
      <c r="D54" s="248"/>
      <c r="E54" s="248"/>
      <c r="F54" s="24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30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30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30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30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30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30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30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>
        <v>2700</v>
      </c>
      <c r="J62" s="117">
        <v>1100</v>
      </c>
      <c r="K62" s="116">
        <v>800</v>
      </c>
      <c r="L62" s="304">
        <v>708.02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>
        <v>1100</v>
      </c>
      <c r="J63" s="117">
        <v>500</v>
      </c>
      <c r="K63" s="117">
        <v>500</v>
      </c>
      <c r="L63" s="305">
        <v>253.72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31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301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301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301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30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30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30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312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30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30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30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30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30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30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30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30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30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30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30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30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30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30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30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30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30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30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326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30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30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30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312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30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30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30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31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301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301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301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30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30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301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301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30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30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31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301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30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301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301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30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30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301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301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315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30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31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301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301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30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31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301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301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30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31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301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301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30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0">
        <v>1</v>
      </c>
      <c r="B131" s="248"/>
      <c r="C131" s="248"/>
      <c r="D131" s="248"/>
      <c r="E131" s="248"/>
      <c r="F131" s="24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32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1200</v>
      </c>
      <c r="J132" s="128">
        <f>SUM(J133+J138+J143)</f>
        <v>200</v>
      </c>
      <c r="K132" s="129">
        <f>SUM(K133+K138+K143)</f>
        <v>200</v>
      </c>
      <c r="L132" s="301">
        <f>SUM(L133+L138+L143)</f>
        <v>200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301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301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301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31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30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30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301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301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30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30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1200</v>
      </c>
      <c r="J143" s="128">
        <f aca="true" t="shared" si="15" ref="J143:L144">J144</f>
        <v>200</v>
      </c>
      <c r="K143" s="129">
        <f t="shared" si="15"/>
        <v>200</v>
      </c>
      <c r="L143" s="301">
        <f t="shared" si="15"/>
        <v>200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1200</v>
      </c>
      <c r="J144" s="150">
        <f t="shared" si="15"/>
        <v>200</v>
      </c>
      <c r="K144" s="151">
        <f t="shared" si="15"/>
        <v>200</v>
      </c>
      <c r="L144" s="316">
        <f t="shared" si="15"/>
        <v>200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1200</v>
      </c>
      <c r="J145" s="128">
        <f>SUM(J146:J147)</f>
        <v>200</v>
      </c>
      <c r="K145" s="129">
        <f>SUM(K146:K147)</f>
        <v>200</v>
      </c>
      <c r="L145" s="301">
        <f>SUM(L146:L147)</f>
        <v>200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>
        <v>1200</v>
      </c>
      <c r="J146" s="134">
        <v>200</v>
      </c>
      <c r="K146" s="134">
        <v>200</v>
      </c>
      <c r="L146" s="318">
        <v>200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30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31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311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301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31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30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319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301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301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320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301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301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31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301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31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301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31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301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32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32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30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301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31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32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7">
        <v>1</v>
      </c>
      <c r="B171" s="248"/>
      <c r="C171" s="248"/>
      <c r="D171" s="248"/>
      <c r="E171" s="248"/>
      <c r="F171" s="24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30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32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302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31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30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31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30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30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31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30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31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30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314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30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30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314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30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30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301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31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30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314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301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30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30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30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301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31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31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30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30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30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314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301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31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301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0">
        <v>1</v>
      </c>
      <c r="B208" s="248"/>
      <c r="C208" s="248"/>
      <c r="D208" s="248"/>
      <c r="E208" s="248"/>
      <c r="F208" s="24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31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314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301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31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314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30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30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30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312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309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30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314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323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323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32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30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30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30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30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309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30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30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314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30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30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314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30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30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30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30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312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301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30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314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30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312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30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30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30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0">
        <v>1</v>
      </c>
      <c r="B247" s="248"/>
      <c r="C247" s="248"/>
      <c r="D247" s="248"/>
      <c r="E247" s="248"/>
      <c r="F247" s="24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326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30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314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30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30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314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30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301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314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30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301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301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301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30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30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30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30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30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312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30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30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30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301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30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314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30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30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30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30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30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30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314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30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30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314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30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301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314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30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324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30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0">
        <v>1</v>
      </c>
      <c r="B288" s="248"/>
      <c r="C288" s="248"/>
      <c r="D288" s="248"/>
      <c r="E288" s="248"/>
      <c r="F288" s="24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326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30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30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30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30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30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30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312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30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30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30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30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320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30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30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301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30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320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30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312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320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30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30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320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30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301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320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30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30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30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30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30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30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30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309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30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30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30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30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301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320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30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0">
        <v>1</v>
      </c>
      <c r="B330" s="248"/>
      <c r="C330" s="248"/>
      <c r="D330" s="248"/>
      <c r="E330" s="248"/>
      <c r="F330" s="24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326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30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312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30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30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30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312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320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30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30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320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30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30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320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2226600</v>
      </c>
      <c r="J344" s="141">
        <f>SUM(J30+J174)</f>
        <v>578800</v>
      </c>
      <c r="K344" s="141">
        <f>SUM(K30+K174)</f>
        <v>374500</v>
      </c>
      <c r="L344" s="325">
        <f>SUM(L30+L174)</f>
        <v>365203.75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184</v>
      </c>
      <c r="H347" s="27"/>
      <c r="I347" s="3"/>
      <c r="J347" s="3"/>
      <c r="K347" s="82" t="s">
        <v>185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1" t="s">
        <v>133</v>
      </c>
      <c r="L348" s="25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 t="s">
        <v>187</v>
      </c>
      <c r="H350" s="3"/>
      <c r="I350" s="161"/>
      <c r="J350" s="3"/>
      <c r="K350" s="243" t="s">
        <v>186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52" t="s">
        <v>175</v>
      </c>
      <c r="E351" s="253"/>
      <c r="F351" s="253"/>
      <c r="G351" s="253"/>
      <c r="H351" s="241"/>
      <c r="I351" s="186" t="s">
        <v>132</v>
      </c>
      <c r="J351" s="5"/>
      <c r="K351" s="251" t="s">
        <v>133</v>
      </c>
      <c r="L351" s="25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 J35:L35" name="Islaidos 2.1"/>
    <protectedRange sqref="J36:L36 I45:I52 I40:L40 J50:L50 J52:L52 J47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46 J51:L51 J53:L53 I56:L63 J48:L49 K47:L47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2014-04-03T10:50:23Z</cp:lastPrinted>
  <dcterms:created xsi:type="dcterms:W3CDTF">2004-04-07T10:43:01Z</dcterms:created>
  <dcterms:modified xsi:type="dcterms:W3CDTF">2014-04-03T10:50:30Z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